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0" yWindow="80" windowWidth="18900" windowHeight="7340"/>
  </bookViews>
  <sheets>
    <sheet name="Hoja1" sheetId="6" r:id="rId1"/>
    <sheet name="Hoja4" sheetId="9" r:id="rId2"/>
    <sheet name="Hoja6" sheetId="11" r:id="rId3"/>
  </sheets>
  <calcPr calcId="144525" concurrentCalc="0"/>
</workbook>
</file>

<file path=xl/calcChain.xml><?xml version="1.0" encoding="utf-8"?>
<calcChain xmlns="http://schemas.openxmlformats.org/spreadsheetml/2006/main">
  <c r="F14" i="11" l="1"/>
  <c r="F15" i="11"/>
  <c r="F16" i="11"/>
  <c r="F17" i="11"/>
  <c r="F18" i="11"/>
  <c r="F19" i="11"/>
  <c r="F20" i="11"/>
  <c r="F21" i="11"/>
  <c r="F22" i="11"/>
  <c r="F23" i="11"/>
  <c r="F24" i="11"/>
  <c r="F25" i="11"/>
  <c r="F26" i="11"/>
  <c r="F13" i="11"/>
  <c r="O19" i="9"/>
  <c r="O20" i="9"/>
  <c r="O21" i="9"/>
  <c r="O22" i="9"/>
  <c r="O23" i="9"/>
  <c r="O24" i="9"/>
  <c r="O25" i="9"/>
  <c r="O26" i="9"/>
  <c r="O27" i="9"/>
  <c r="O18" i="9"/>
  <c r="N19" i="9"/>
  <c r="N20" i="9"/>
  <c r="N21" i="9"/>
  <c r="N22" i="9"/>
  <c r="N23" i="9"/>
  <c r="N24" i="9"/>
  <c r="N25" i="9"/>
  <c r="N26" i="9"/>
  <c r="N27" i="9"/>
  <c r="N18" i="9"/>
  <c r="M19" i="9"/>
  <c r="M20" i="9"/>
  <c r="M21" i="9"/>
  <c r="M22" i="9"/>
  <c r="M23" i="9"/>
  <c r="M24" i="9"/>
  <c r="M25" i="9"/>
  <c r="M26" i="9"/>
  <c r="M27" i="9"/>
  <c r="M18" i="9"/>
  <c r="L19" i="9"/>
  <c r="L20" i="9"/>
  <c r="L21" i="9"/>
  <c r="L22" i="9"/>
  <c r="L23" i="9"/>
  <c r="L24" i="9"/>
  <c r="L25" i="9"/>
  <c r="L26" i="9"/>
  <c r="L27" i="9"/>
  <c r="L18" i="9"/>
  <c r="K19" i="9"/>
  <c r="K20" i="9"/>
  <c r="K21" i="9"/>
  <c r="K22" i="9"/>
  <c r="K23" i="9"/>
  <c r="K24" i="9"/>
  <c r="K25" i="9"/>
  <c r="K26" i="9"/>
  <c r="K27" i="9"/>
  <c r="K18" i="9"/>
  <c r="J19" i="9"/>
  <c r="J20" i="9"/>
  <c r="J21" i="9"/>
  <c r="J22" i="9"/>
  <c r="J23" i="9"/>
  <c r="J24" i="9"/>
  <c r="J25" i="9"/>
  <c r="J26" i="9"/>
  <c r="J27" i="9"/>
  <c r="J18" i="9"/>
  <c r="I19" i="9"/>
  <c r="I20" i="9"/>
  <c r="I21" i="9"/>
  <c r="I22" i="9"/>
  <c r="I23" i="9"/>
  <c r="I24" i="9"/>
  <c r="I25" i="9"/>
  <c r="I26" i="9"/>
  <c r="I27" i="9"/>
  <c r="I18" i="9"/>
  <c r="H19" i="9"/>
  <c r="H20" i="9"/>
  <c r="H21" i="9"/>
  <c r="H22" i="9"/>
  <c r="H23" i="9"/>
  <c r="H24" i="9"/>
  <c r="H25" i="9"/>
  <c r="H26" i="9"/>
  <c r="H27" i="9"/>
  <c r="H18" i="9"/>
  <c r="G19" i="9"/>
  <c r="G20" i="9"/>
  <c r="G21" i="9"/>
  <c r="G22" i="9"/>
  <c r="G23" i="9"/>
  <c r="G24" i="9"/>
  <c r="G25" i="9"/>
  <c r="G26" i="9"/>
  <c r="G27" i="9"/>
  <c r="G18" i="9"/>
  <c r="F19" i="9"/>
  <c r="F20" i="9"/>
  <c r="F21" i="9"/>
  <c r="F22" i="9"/>
  <c r="F23" i="9"/>
  <c r="F24" i="9"/>
  <c r="F25" i="9"/>
  <c r="F26" i="9"/>
  <c r="F27" i="9"/>
  <c r="F18" i="9"/>
  <c r="E19" i="9"/>
  <c r="E20" i="9"/>
  <c r="E21" i="9"/>
  <c r="E22" i="9"/>
  <c r="E23" i="9"/>
  <c r="E24" i="9"/>
  <c r="E25" i="9"/>
  <c r="E26" i="9"/>
  <c r="E27" i="9"/>
  <c r="E18" i="9"/>
  <c r="D19" i="9"/>
  <c r="D20" i="9"/>
  <c r="D21" i="9"/>
  <c r="D22" i="9"/>
  <c r="D23" i="9"/>
  <c r="D24" i="9"/>
  <c r="D25" i="9"/>
  <c r="D26" i="9"/>
  <c r="D27" i="9"/>
  <c r="D18" i="9"/>
  <c r="C19" i="9"/>
  <c r="C20" i="9"/>
  <c r="C21" i="9"/>
  <c r="C22" i="9"/>
  <c r="C23" i="9"/>
  <c r="C24" i="9"/>
  <c r="C25" i="9"/>
  <c r="C26" i="9"/>
  <c r="C27" i="9"/>
  <c r="C18" i="9"/>
  <c r="B19" i="9"/>
  <c r="B20" i="9"/>
  <c r="B21" i="9"/>
  <c r="B22" i="9"/>
  <c r="B23" i="9"/>
  <c r="B24" i="9"/>
  <c r="B25" i="9"/>
  <c r="B26" i="9"/>
  <c r="B27" i="9"/>
  <c r="B18" i="9"/>
</calcChain>
</file>

<file path=xl/sharedStrings.xml><?xml version="1.0" encoding="utf-8"?>
<sst xmlns="http://schemas.openxmlformats.org/spreadsheetml/2006/main" count="149" uniqueCount="32">
  <si>
    <t>Ingresos Tarifarios</t>
  </si>
  <si>
    <t>Publicidad</t>
  </si>
  <si>
    <t>Instalaciones Comerciales</t>
  </si>
  <si>
    <t>Uso de Instalaciones (Fib. Óptica, cable TV, etc.)</t>
  </si>
  <si>
    <t>Servicios de Consultoría a otras explotaciones</t>
  </si>
  <si>
    <t>Venta Material Desechable</t>
  </si>
  <si>
    <t>Otros Varios</t>
  </si>
  <si>
    <t>Ingresos No Tarifarios:</t>
  </si>
  <si>
    <t>Metro de Santiago</t>
  </si>
  <si>
    <t>Metro Bilbao</t>
  </si>
  <si>
    <t>Servicios de Mantenimiento para terceros</t>
  </si>
  <si>
    <t>Metro Madrid</t>
  </si>
  <si>
    <t>Metro de Medellín</t>
  </si>
  <si>
    <t>Metro de Panamá</t>
  </si>
  <si>
    <t>Metro de Sevilla</t>
  </si>
  <si>
    <t>Metro Rio</t>
  </si>
  <si>
    <t>Metro Sao Paulo</t>
  </si>
  <si>
    <t>Metro Valencia</t>
  </si>
  <si>
    <t>Metrorrey</t>
  </si>
  <si>
    <t>Metro CDMX</t>
  </si>
  <si>
    <t>TMB</t>
  </si>
  <si>
    <t>SITEUR</t>
  </si>
  <si>
    <t>SBASE</t>
  </si>
  <si>
    <t>Ingresos No Tarifarios</t>
  </si>
  <si>
    <t>% IT</t>
  </si>
  <si>
    <t>% INT</t>
  </si>
  <si>
    <t>0% - 5%</t>
  </si>
  <si>
    <t>5,1% - 9,9%</t>
  </si>
  <si>
    <t>10% - 20%</t>
  </si>
  <si>
    <t>Costos de explotación</t>
  </si>
  <si>
    <t>IT + INT</t>
  </si>
  <si>
    <t>Tipo de Cambio al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</si>
</sst>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#,##0.000"/>
    <numFmt numFmtId="167" formatCode="#,##0.0"/>
    <numFmt numFmtId="168" formatCode="#,##0.00_ ;[Red]\-#,##0.0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u/>
      <sz val="12.5"/>
      <color theme="10"/>
      <name val="Arial"/>
      <family val="2"/>
    </font>
    <font>
      <sz val="10"/>
      <name val="Arial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5" fillId="0" borderId="0"/>
    <xf numFmtId="9" fontId="9" fillId="0" borderId="0" applyFont="0" applyFill="0" applyBorder="0" applyAlignment="0" applyProtection="0"/>
  </cellStyleXfs>
  <cellXfs count="31">
    <xf numFmtId="0" fontId="0" fillId="0" borderId="0" xfId="0"/>
    <xf numFmtId="2" fontId="0" fillId="0" borderId="0" xfId="0" applyNumberFormat="1"/>
    <xf numFmtId="0" fontId="6" fillId="0" borderId="0" xfId="0" applyFont="1" applyAlignment="1">
      <alignment horizontal="center"/>
    </xf>
    <xf numFmtId="3" fontId="7" fillId="0" borderId="0" xfId="0" applyNumberFormat="1" applyFont="1"/>
    <xf numFmtId="167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4" fontId="7" fillId="0" borderId="0" xfId="0" applyNumberFormat="1" applyFont="1"/>
    <xf numFmtId="0" fontId="7" fillId="0" borderId="0" xfId="0" applyFont="1"/>
    <xf numFmtId="166" fontId="7" fillId="0" borderId="0" xfId="0" applyNumberFormat="1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9" fontId="0" fillId="0" borderId="0" xfId="10" applyFont="1"/>
    <xf numFmtId="3" fontId="7" fillId="2" borderId="0" xfId="0" applyNumberFormat="1" applyFont="1" applyFill="1"/>
    <xf numFmtId="4" fontId="7" fillId="2" borderId="0" xfId="0" applyNumberFormat="1" applyFont="1" applyFill="1"/>
    <xf numFmtId="4" fontId="7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68" fontId="0" fillId="0" borderId="0" xfId="0" applyNumberFormat="1" applyFont="1" applyAlignment="1">
      <alignment horizontal="right" vertical="center"/>
    </xf>
    <xf numFmtId="1" fontId="0" fillId="0" borderId="0" xfId="0" applyNumberFormat="1"/>
  </cellXfs>
  <cellStyles count="11">
    <cellStyle name="Hipervínculo 2" xfId="5"/>
    <cellStyle name="Millares 2" xfId="6"/>
    <cellStyle name="Millares 3" xfId="4"/>
    <cellStyle name="Moneda 2" xfId="7"/>
    <cellStyle name="Normal" xfId="0" builtinId="0"/>
    <cellStyle name="Normal 12" xfId="8"/>
    <cellStyle name="Normal 2" xfId="3"/>
    <cellStyle name="Normal 3" xfId="1"/>
    <cellStyle name="Normal 4" xfId="9"/>
    <cellStyle name="Porcentaje" xfId="10" builtin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Hoja1!$B$15</c:f>
              <c:strCache>
                <c:ptCount val="1"/>
                <c:pt idx="0">
                  <c:v>% IT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1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Hoja1!$A$16:$A$29</c:f>
              <c:strCache>
                <c:ptCount val="14"/>
                <c:pt idx="0">
                  <c:v>Metro de Panamá</c:v>
                </c:pt>
                <c:pt idx="1">
                  <c:v>Metro de Sevilla</c:v>
                </c:pt>
                <c:pt idx="2">
                  <c:v>Metro Bilbao</c:v>
                </c:pt>
                <c:pt idx="3">
                  <c:v>SITEUR</c:v>
                </c:pt>
                <c:pt idx="4">
                  <c:v>Metro Rio</c:v>
                </c:pt>
                <c:pt idx="5">
                  <c:v>SBASE</c:v>
                </c:pt>
                <c:pt idx="6">
                  <c:v>Metro Valencia</c:v>
                </c:pt>
                <c:pt idx="7">
                  <c:v>TMB</c:v>
                </c:pt>
                <c:pt idx="8">
                  <c:v>Metrorrey</c:v>
                </c:pt>
                <c:pt idx="9">
                  <c:v>Metro de Medellín</c:v>
                </c:pt>
                <c:pt idx="10">
                  <c:v>Metro Sao Paulo</c:v>
                </c:pt>
                <c:pt idx="11">
                  <c:v>Metro CDMX</c:v>
                </c:pt>
                <c:pt idx="12">
                  <c:v>Metro Madrid</c:v>
                </c:pt>
                <c:pt idx="13">
                  <c:v>Metro de Santiago</c:v>
                </c:pt>
              </c:strCache>
            </c:strRef>
          </c:cat>
          <c:val>
            <c:numRef>
              <c:f>Hoja1!$B$16:$B$29</c:f>
              <c:numCache>
                <c:formatCode>0%</c:formatCode>
                <c:ptCount val="14"/>
                <c:pt idx="0">
                  <c:v>0.9699855368802035</c:v>
                </c:pt>
                <c:pt idx="1">
                  <c:v>0.95983499913213266</c:v>
                </c:pt>
                <c:pt idx="2">
                  <c:v>0.9576297244560672</c:v>
                </c:pt>
                <c:pt idx="3">
                  <c:v>0.94818470215015871</c:v>
                </c:pt>
                <c:pt idx="4">
                  <c:v>0.94680780785973451</c:v>
                </c:pt>
                <c:pt idx="5">
                  <c:v>0.93471403099711969</c:v>
                </c:pt>
                <c:pt idx="6">
                  <c:v>0.92854085907381889</c:v>
                </c:pt>
                <c:pt idx="7">
                  <c:v>0.92541867042859893</c:v>
                </c:pt>
                <c:pt idx="8">
                  <c:v>0.91580460256336971</c:v>
                </c:pt>
                <c:pt idx="9">
                  <c:v>0.90856487168701883</c:v>
                </c:pt>
                <c:pt idx="10">
                  <c:v>0.86511880283299059</c:v>
                </c:pt>
                <c:pt idx="11">
                  <c:v>0.86278830362460412</c:v>
                </c:pt>
                <c:pt idx="12">
                  <c:v>0.82957920743461178</c:v>
                </c:pt>
                <c:pt idx="13">
                  <c:v>0.80076777733362614</c:v>
                </c:pt>
              </c:numCache>
            </c:numRef>
          </c:val>
        </c:ser>
        <c:ser>
          <c:idx val="1"/>
          <c:order val="1"/>
          <c:tx>
            <c:strRef>
              <c:f>Hoja1!$C$15</c:f>
              <c:strCache>
                <c:ptCount val="1"/>
                <c:pt idx="0">
                  <c:v>% INT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Hoja1!$A$16:$A$29</c:f>
              <c:strCache>
                <c:ptCount val="14"/>
                <c:pt idx="0">
                  <c:v>Metro de Panamá</c:v>
                </c:pt>
                <c:pt idx="1">
                  <c:v>Metro de Sevilla</c:v>
                </c:pt>
                <c:pt idx="2">
                  <c:v>Metro Bilbao</c:v>
                </c:pt>
                <c:pt idx="3">
                  <c:v>SITEUR</c:v>
                </c:pt>
                <c:pt idx="4">
                  <c:v>Metro Rio</c:v>
                </c:pt>
                <c:pt idx="5">
                  <c:v>SBASE</c:v>
                </c:pt>
                <c:pt idx="6">
                  <c:v>Metro Valencia</c:v>
                </c:pt>
                <c:pt idx="7">
                  <c:v>TMB</c:v>
                </c:pt>
                <c:pt idx="8">
                  <c:v>Metrorrey</c:v>
                </c:pt>
                <c:pt idx="9">
                  <c:v>Metro de Medellín</c:v>
                </c:pt>
                <c:pt idx="10">
                  <c:v>Metro Sao Paulo</c:v>
                </c:pt>
                <c:pt idx="11">
                  <c:v>Metro CDMX</c:v>
                </c:pt>
                <c:pt idx="12">
                  <c:v>Metro Madrid</c:v>
                </c:pt>
                <c:pt idx="13">
                  <c:v>Metro de Santiago</c:v>
                </c:pt>
              </c:strCache>
            </c:strRef>
          </c:cat>
          <c:val>
            <c:numRef>
              <c:f>Hoja1!$C$16:$C$29</c:f>
              <c:numCache>
                <c:formatCode>0%</c:formatCode>
                <c:ptCount val="14"/>
                <c:pt idx="0">
                  <c:v>3.0014463119796587E-2</c:v>
                </c:pt>
                <c:pt idx="1">
                  <c:v>4.0165000867867375E-2</c:v>
                </c:pt>
                <c:pt idx="2">
                  <c:v>4.237027554393278E-2</c:v>
                </c:pt>
                <c:pt idx="3">
                  <c:v>5.1815297849841374E-2</c:v>
                </c:pt>
                <c:pt idx="4">
                  <c:v>5.31921921402655E-2</c:v>
                </c:pt>
                <c:pt idx="5">
                  <c:v>6.5285969002880265E-2</c:v>
                </c:pt>
                <c:pt idx="6">
                  <c:v>7.1459140926181247E-2</c:v>
                </c:pt>
                <c:pt idx="7">
                  <c:v>7.4581329571401109E-2</c:v>
                </c:pt>
                <c:pt idx="8">
                  <c:v>8.4195397436630265E-2</c:v>
                </c:pt>
                <c:pt idx="9">
                  <c:v>9.1435128312981187E-2</c:v>
                </c:pt>
                <c:pt idx="10">
                  <c:v>0.13488119716700939</c:v>
                </c:pt>
                <c:pt idx="11">
                  <c:v>0.13721169637539585</c:v>
                </c:pt>
                <c:pt idx="12">
                  <c:v>0.1704207925653882</c:v>
                </c:pt>
                <c:pt idx="13">
                  <c:v>0.19923222266637375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218311680"/>
        <c:axId val="214214336"/>
        <c:axId val="0"/>
      </c:bar3DChart>
      <c:catAx>
        <c:axId val="218311680"/>
        <c:scaling>
          <c:orientation val="minMax"/>
        </c:scaling>
        <c:delete val="0"/>
        <c:axPos val="b"/>
        <c:majorTickMark val="none"/>
        <c:minorTickMark val="none"/>
        <c:tickLblPos val="nextTo"/>
        <c:crossAx val="214214336"/>
        <c:crosses val="autoZero"/>
        <c:auto val="1"/>
        <c:lblAlgn val="ctr"/>
        <c:lblOffset val="100"/>
        <c:noMultiLvlLbl val="0"/>
      </c:catAx>
      <c:valAx>
        <c:axId val="21421433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21831168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Hoja1!$A$33:$A$35</c:f>
              <c:strCache>
                <c:ptCount val="3"/>
                <c:pt idx="0">
                  <c:v>0% - 5%</c:v>
                </c:pt>
                <c:pt idx="1">
                  <c:v>5,1% - 9,9%</c:v>
                </c:pt>
                <c:pt idx="2">
                  <c:v>10% - 20%</c:v>
                </c:pt>
              </c:strCache>
            </c:strRef>
          </c:cat>
          <c:val>
            <c:numRef>
              <c:f>Hoja1!$B$33:$B$35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Hoja6!$I$12</c:f>
              <c:strCache>
                <c:ptCount val="1"/>
                <c:pt idx="0">
                  <c:v>Costos de explotación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Hoja6!$H$13:$H$26</c:f>
              <c:strCache>
                <c:ptCount val="14"/>
                <c:pt idx="0">
                  <c:v>Metro Madrid</c:v>
                </c:pt>
                <c:pt idx="1">
                  <c:v>Metro Sao Paulo</c:v>
                </c:pt>
                <c:pt idx="2">
                  <c:v>Metro CDMX</c:v>
                </c:pt>
                <c:pt idx="3">
                  <c:v>Metro de Santiago</c:v>
                </c:pt>
                <c:pt idx="4">
                  <c:v>SBASE</c:v>
                </c:pt>
                <c:pt idx="5">
                  <c:v>TMB</c:v>
                </c:pt>
                <c:pt idx="6">
                  <c:v>Metro Rio</c:v>
                </c:pt>
                <c:pt idx="7">
                  <c:v>Metro Valencia</c:v>
                </c:pt>
                <c:pt idx="8">
                  <c:v>Metro Bilbao</c:v>
                </c:pt>
                <c:pt idx="9">
                  <c:v>Metro de Medellín</c:v>
                </c:pt>
                <c:pt idx="10">
                  <c:v>SITEUR</c:v>
                </c:pt>
                <c:pt idx="11">
                  <c:v>Metro de Panamá</c:v>
                </c:pt>
                <c:pt idx="12">
                  <c:v>Metrorrey</c:v>
                </c:pt>
                <c:pt idx="13">
                  <c:v>Metro de Sevilla</c:v>
                </c:pt>
              </c:strCache>
            </c:strRef>
          </c:cat>
          <c:val>
            <c:numRef>
              <c:f>Hoja6!$I$13:$I$26</c:f>
              <c:numCache>
                <c:formatCode>0</c:formatCode>
                <c:ptCount val="14"/>
                <c:pt idx="0">
                  <c:v>831.92096314930006</c:v>
                </c:pt>
                <c:pt idx="1">
                  <c:v>699.79090909090917</c:v>
                </c:pt>
                <c:pt idx="2">
                  <c:v>572.87919170627401</c:v>
                </c:pt>
                <c:pt idx="3">
                  <c:v>534.19666531110204</c:v>
                </c:pt>
                <c:pt idx="4">
                  <c:v>509.04311251314408</c:v>
                </c:pt>
                <c:pt idx="5">
                  <c:v>352.41041199999995</c:v>
                </c:pt>
                <c:pt idx="6">
                  <c:v>147.2079745156496</c:v>
                </c:pt>
                <c:pt idx="7">
                  <c:v>97.284054958940004</c:v>
                </c:pt>
                <c:pt idx="8">
                  <c:v>85.64879996645999</c:v>
                </c:pt>
                <c:pt idx="9">
                  <c:v>80.613101870134059</c:v>
                </c:pt>
                <c:pt idx="10">
                  <c:v>60.652431671007434</c:v>
                </c:pt>
                <c:pt idx="11">
                  <c:v>42</c:v>
                </c:pt>
                <c:pt idx="12">
                  <c:v>41.955065516787094</c:v>
                </c:pt>
                <c:pt idx="13">
                  <c:v>20.363619999999997</c:v>
                </c:pt>
              </c:numCache>
            </c:numRef>
          </c:val>
        </c:ser>
        <c:ser>
          <c:idx val="1"/>
          <c:order val="1"/>
          <c:tx>
            <c:strRef>
              <c:f>Hoja6!$J$12</c:f>
              <c:strCache>
                <c:ptCount val="1"/>
                <c:pt idx="0">
                  <c:v>IT + INT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041764904008071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7362748400134724E-3"/>
                  <c:y val="-5.559703274465136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0835298080161912E-3"/>
                  <c:y val="-1.111940654893027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38901987201077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0835298080161669E-3"/>
                  <c:y val="-1.111940654893027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38901987201077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5.3890198720107779E-3"/>
                  <c:y val="-1.111940654893027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5.3890198720106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0417649040080834E-3"/>
                  <c:y val="-1.111940654893027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4.0417649040080834E-3"/>
                  <c:y val="-1.111940654893027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5.389019872010679E-3"/>
                  <c:y val="-3.03260045489006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5.3890198720106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5.38901987201077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5.38901987201077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Hoja6!$H$13:$H$26</c:f>
              <c:strCache>
                <c:ptCount val="14"/>
                <c:pt idx="0">
                  <c:v>Metro Madrid</c:v>
                </c:pt>
                <c:pt idx="1">
                  <c:v>Metro Sao Paulo</c:v>
                </c:pt>
                <c:pt idx="2">
                  <c:v>Metro CDMX</c:v>
                </c:pt>
                <c:pt idx="3">
                  <c:v>Metro de Santiago</c:v>
                </c:pt>
                <c:pt idx="4">
                  <c:v>SBASE</c:v>
                </c:pt>
                <c:pt idx="5">
                  <c:v>TMB</c:v>
                </c:pt>
                <c:pt idx="6">
                  <c:v>Metro Rio</c:v>
                </c:pt>
                <c:pt idx="7">
                  <c:v>Metro Valencia</c:v>
                </c:pt>
                <c:pt idx="8">
                  <c:v>Metro Bilbao</c:v>
                </c:pt>
                <c:pt idx="9">
                  <c:v>Metro de Medellín</c:v>
                </c:pt>
                <c:pt idx="10">
                  <c:v>SITEUR</c:v>
                </c:pt>
                <c:pt idx="11">
                  <c:v>Metro de Panamá</c:v>
                </c:pt>
                <c:pt idx="12">
                  <c:v>Metrorrey</c:v>
                </c:pt>
                <c:pt idx="13">
                  <c:v>Metro de Sevilla</c:v>
                </c:pt>
              </c:strCache>
            </c:strRef>
          </c:cat>
          <c:val>
            <c:numRef>
              <c:f>Hoja6!$J$13:$J$26</c:f>
              <c:numCache>
                <c:formatCode>0</c:formatCode>
                <c:ptCount val="14"/>
                <c:pt idx="0">
                  <c:v>615.65584703957643</c:v>
                </c:pt>
                <c:pt idx="1">
                  <c:v>636.65454545454543</c:v>
                </c:pt>
                <c:pt idx="2">
                  <c:v>399.85188487236138</c:v>
                </c:pt>
                <c:pt idx="3">
                  <c:v>553.15022366815788</c:v>
                </c:pt>
                <c:pt idx="4">
                  <c:v>115</c:v>
                </c:pt>
                <c:pt idx="5">
                  <c:v>331.80036701898274</c:v>
                </c:pt>
                <c:pt idx="6">
                  <c:v>242.71654277272725</c:v>
                </c:pt>
                <c:pt idx="7">
                  <c:v>64.820074885659992</c:v>
                </c:pt>
                <c:pt idx="8">
                  <c:v>75.745128267020007</c:v>
                </c:pt>
                <c:pt idx="9">
                  <c:v>164.05539125294567</c:v>
                </c:pt>
                <c:pt idx="10">
                  <c:v>28.750367360175119</c:v>
                </c:pt>
                <c:pt idx="11">
                  <c:v>29.053240649999999</c:v>
                </c:pt>
                <c:pt idx="12">
                  <c:v>24.273855024473793</c:v>
                </c:pt>
                <c:pt idx="13">
                  <c:v>18.850494710431235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0957568"/>
        <c:axId val="214217792"/>
        <c:axId val="0"/>
      </c:bar3DChart>
      <c:catAx>
        <c:axId val="190957568"/>
        <c:scaling>
          <c:orientation val="minMax"/>
        </c:scaling>
        <c:delete val="0"/>
        <c:axPos val="b"/>
        <c:majorTickMark val="none"/>
        <c:minorTickMark val="none"/>
        <c:tickLblPos val="nextTo"/>
        <c:crossAx val="214217792"/>
        <c:crosses val="autoZero"/>
        <c:auto val="1"/>
        <c:lblAlgn val="ctr"/>
        <c:lblOffset val="100"/>
        <c:noMultiLvlLbl val="0"/>
      </c:catAx>
      <c:valAx>
        <c:axId val="214217792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19095756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66674</xdr:colOff>
      <xdr:row>14</xdr:row>
      <xdr:rowOff>9524</xdr:rowOff>
    </xdr:from>
    <xdr:to>
      <xdr:col>11</xdr:col>
      <xdr:colOff>120649</xdr:colOff>
      <xdr:row>36</xdr:row>
      <xdr:rowOff>44449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549275</xdr:colOff>
      <xdr:row>16</xdr:row>
      <xdr:rowOff>193675</xdr:rowOff>
    </xdr:from>
    <xdr:to>
      <xdr:col>17</xdr:col>
      <xdr:colOff>549275</xdr:colOff>
      <xdr:row>31</xdr:row>
      <xdr:rowOff>174625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784224</xdr:colOff>
      <xdr:row>26</xdr:row>
      <xdr:rowOff>104774</xdr:rowOff>
    </xdr:from>
    <xdr:to>
      <xdr:col>8</xdr:col>
      <xdr:colOff>152399</xdr:colOff>
      <xdr:row>49</xdr:row>
      <xdr:rowOff>57149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35"/>
  <sheetViews>
    <sheetView tabSelected="1" workbookViewId="0">
      <selection activeCell="I7" sqref="I7"/>
    </sheetView>
  </sheetViews>
  <sheetFormatPr baseColWidth="10" defaultRowHeight="14.5" x14ac:dyDescent="0.35"/>
  <cols>
    <col min="1" max="1" width="17.90625" bestFit="1" customWidth="1"/>
    <col min="2" max="2" width="17.6328125" bestFit="1" customWidth="1"/>
    <col min="3" max="3" width="13.1796875" bestFit="1" customWidth="1"/>
    <col min="4" max="4" width="11.54296875" bestFit="1" customWidth="1"/>
    <col min="5" max="5" width="15.08984375" bestFit="1" customWidth="1"/>
  </cols>
  <sheetData>
    <row r="4" spans="1:15" ht="15" thickBot="1" x14ac:dyDescent="0.4"/>
    <row r="5" spans="1:15" x14ac:dyDescent="0.35">
      <c r="B5" s="10" t="s">
        <v>8</v>
      </c>
      <c r="C5" s="11" t="s">
        <v>9</v>
      </c>
      <c r="D5" s="11" t="s">
        <v>11</v>
      </c>
      <c r="E5" s="12" t="s">
        <v>12</v>
      </c>
    </row>
    <row r="6" spans="1:15" x14ac:dyDescent="0.35">
      <c r="B6" s="13" t="s">
        <v>13</v>
      </c>
      <c r="C6" s="9" t="s">
        <v>14</v>
      </c>
      <c r="D6" s="9" t="s">
        <v>15</v>
      </c>
      <c r="E6" s="14" t="s">
        <v>16</v>
      </c>
    </row>
    <row r="7" spans="1:15" x14ac:dyDescent="0.35">
      <c r="B7" s="13" t="s">
        <v>17</v>
      </c>
      <c r="C7" s="9" t="s">
        <v>18</v>
      </c>
      <c r="D7" s="9" t="s">
        <v>19</v>
      </c>
      <c r="E7" s="14"/>
    </row>
    <row r="8" spans="1:15" ht="15" thickBot="1" x14ac:dyDescent="0.4">
      <c r="B8" s="15" t="s">
        <v>21</v>
      </c>
      <c r="C8" s="16" t="s">
        <v>22</v>
      </c>
      <c r="D8" s="16" t="s">
        <v>20</v>
      </c>
      <c r="E8" s="17"/>
    </row>
    <row r="10" spans="1:15" ht="15.5" x14ac:dyDescent="0.35">
      <c r="B10" s="18" t="s">
        <v>8</v>
      </c>
      <c r="C10" s="18" t="s">
        <v>9</v>
      </c>
      <c r="D10" s="18" t="s">
        <v>11</v>
      </c>
      <c r="E10" s="18" t="s">
        <v>12</v>
      </c>
      <c r="F10" s="18" t="s">
        <v>13</v>
      </c>
      <c r="G10" s="18" t="s">
        <v>14</v>
      </c>
      <c r="H10" s="18" t="s">
        <v>15</v>
      </c>
      <c r="I10" s="18" t="s">
        <v>16</v>
      </c>
      <c r="J10" s="18" t="s">
        <v>17</v>
      </c>
      <c r="K10" s="18" t="s">
        <v>18</v>
      </c>
      <c r="L10" s="18" t="s">
        <v>19</v>
      </c>
      <c r="M10" s="18" t="s">
        <v>20</v>
      </c>
      <c r="N10" s="18" t="s">
        <v>21</v>
      </c>
      <c r="O10" s="18" t="s">
        <v>22</v>
      </c>
    </row>
    <row r="11" spans="1:15" x14ac:dyDescent="0.35">
      <c r="A11" t="s">
        <v>24</v>
      </c>
      <c r="B11" s="19">
        <v>0.80076777733362614</v>
      </c>
      <c r="C11" s="19">
        <v>0.9576297244560672</v>
      </c>
      <c r="D11" s="19">
        <v>0.82957920743461178</v>
      </c>
      <c r="E11" s="19">
        <v>0.90856487168701883</v>
      </c>
      <c r="F11" s="19">
        <v>0.9699855368802035</v>
      </c>
      <c r="G11" s="19">
        <v>0.95983499913213266</v>
      </c>
      <c r="H11" s="19">
        <v>0.94680780785973451</v>
      </c>
      <c r="I11" s="19">
        <v>0.86511880283299059</v>
      </c>
      <c r="J11" s="19">
        <v>0.92854085907381889</v>
      </c>
      <c r="K11" s="19">
        <v>0.91580460256336971</v>
      </c>
      <c r="L11" s="19">
        <v>0.86278830362460412</v>
      </c>
      <c r="M11" s="19">
        <v>0.92541867042859893</v>
      </c>
      <c r="N11" s="19">
        <v>0.94818470215015871</v>
      </c>
      <c r="O11" s="19">
        <v>0.93471403099711969</v>
      </c>
    </row>
    <row r="12" spans="1:15" x14ac:dyDescent="0.35">
      <c r="A12" t="s">
        <v>25</v>
      </c>
      <c r="B12" s="19">
        <v>0.19923222266637375</v>
      </c>
      <c r="C12" s="19">
        <v>4.237027554393278E-2</v>
      </c>
      <c r="D12" s="19">
        <v>0.1704207925653882</v>
      </c>
      <c r="E12" s="19">
        <v>9.1435128312981187E-2</v>
      </c>
      <c r="F12" s="19">
        <v>3.0014463119796587E-2</v>
      </c>
      <c r="G12" s="19">
        <v>4.0165000867867375E-2</v>
      </c>
      <c r="H12" s="19">
        <v>5.31921921402655E-2</v>
      </c>
      <c r="I12" s="19">
        <v>0.13488119716700939</v>
      </c>
      <c r="J12" s="19">
        <v>7.1459140926181247E-2</v>
      </c>
      <c r="K12" s="19">
        <v>8.4195397436630265E-2</v>
      </c>
      <c r="L12" s="19">
        <v>0.13721169637539585</v>
      </c>
      <c r="M12" s="19">
        <v>7.4581329571401109E-2</v>
      </c>
      <c r="N12" s="19">
        <v>5.1815297849841374E-2</v>
      </c>
      <c r="O12" s="19">
        <v>6.5285969002880265E-2</v>
      </c>
    </row>
    <row r="15" spans="1:15" x14ac:dyDescent="0.35">
      <c r="A15" s="25"/>
      <c r="B15" s="25" t="s">
        <v>24</v>
      </c>
      <c r="C15" s="25" t="s">
        <v>25</v>
      </c>
    </row>
    <row r="16" spans="1:15" ht="15.5" x14ac:dyDescent="0.35">
      <c r="A16" s="18" t="s">
        <v>13</v>
      </c>
      <c r="B16" s="19">
        <v>0.9699855368802035</v>
      </c>
      <c r="C16" s="19">
        <v>3.0014463119796587E-2</v>
      </c>
      <c r="E16" s="18"/>
    </row>
    <row r="17" spans="1:5" ht="15.5" x14ac:dyDescent="0.35">
      <c r="A17" s="18" t="s">
        <v>14</v>
      </c>
      <c r="B17" s="19">
        <v>0.95983499913213266</v>
      </c>
      <c r="C17" s="19">
        <v>4.0165000867867375E-2</v>
      </c>
      <c r="E17" s="18"/>
    </row>
    <row r="18" spans="1:5" ht="15.5" x14ac:dyDescent="0.35">
      <c r="A18" s="18" t="s">
        <v>9</v>
      </c>
      <c r="B18" s="19">
        <v>0.9576297244560672</v>
      </c>
      <c r="C18" s="19">
        <v>4.237027554393278E-2</v>
      </c>
      <c r="E18" s="18"/>
    </row>
    <row r="19" spans="1:5" ht="15.5" x14ac:dyDescent="0.35">
      <c r="A19" s="18" t="s">
        <v>21</v>
      </c>
      <c r="B19" s="19">
        <v>0.94818470215015871</v>
      </c>
      <c r="C19" s="19">
        <v>5.1815297849841374E-2</v>
      </c>
      <c r="E19" s="18"/>
    </row>
    <row r="20" spans="1:5" ht="15.5" x14ac:dyDescent="0.35">
      <c r="A20" s="18" t="s">
        <v>15</v>
      </c>
      <c r="B20" s="19">
        <v>0.94680780785973451</v>
      </c>
      <c r="C20" s="19">
        <v>5.31921921402655E-2</v>
      </c>
      <c r="E20" s="18"/>
    </row>
    <row r="21" spans="1:5" ht="15.5" x14ac:dyDescent="0.35">
      <c r="A21" s="18" t="s">
        <v>22</v>
      </c>
      <c r="B21" s="19">
        <v>0.93471403099711969</v>
      </c>
      <c r="C21" s="19">
        <v>6.5285969002880265E-2</v>
      </c>
      <c r="E21" s="18"/>
    </row>
    <row r="22" spans="1:5" ht="15.5" x14ac:dyDescent="0.35">
      <c r="A22" s="18" t="s">
        <v>17</v>
      </c>
      <c r="B22" s="19">
        <v>0.92854085907381889</v>
      </c>
      <c r="C22" s="19">
        <v>7.1459140926181247E-2</v>
      </c>
      <c r="E22" s="18"/>
    </row>
    <row r="23" spans="1:5" ht="15.5" x14ac:dyDescent="0.35">
      <c r="A23" s="18" t="s">
        <v>20</v>
      </c>
      <c r="B23" s="19">
        <v>0.92541867042859893</v>
      </c>
      <c r="C23" s="19">
        <v>7.4581329571401109E-2</v>
      </c>
      <c r="E23" s="18"/>
    </row>
    <row r="24" spans="1:5" ht="15.5" x14ac:dyDescent="0.35">
      <c r="A24" s="18" t="s">
        <v>18</v>
      </c>
      <c r="B24" s="19">
        <v>0.91580460256336971</v>
      </c>
      <c r="C24" s="19">
        <v>8.4195397436630265E-2</v>
      </c>
      <c r="E24" s="18"/>
    </row>
    <row r="25" spans="1:5" ht="15.5" x14ac:dyDescent="0.35">
      <c r="A25" s="18" t="s">
        <v>12</v>
      </c>
      <c r="B25" s="19">
        <v>0.90856487168701883</v>
      </c>
      <c r="C25" s="19">
        <v>9.1435128312981187E-2</v>
      </c>
      <c r="E25" s="18"/>
    </row>
    <row r="26" spans="1:5" ht="15.5" x14ac:dyDescent="0.35">
      <c r="A26" s="18" t="s">
        <v>16</v>
      </c>
      <c r="B26" s="19">
        <v>0.86511880283299059</v>
      </c>
      <c r="C26" s="19">
        <v>0.13488119716700939</v>
      </c>
      <c r="E26" s="18"/>
    </row>
    <row r="27" spans="1:5" ht="15.5" x14ac:dyDescent="0.35">
      <c r="A27" s="18" t="s">
        <v>19</v>
      </c>
      <c r="B27" s="19">
        <v>0.86278830362460412</v>
      </c>
      <c r="C27" s="19">
        <v>0.13721169637539585</v>
      </c>
      <c r="E27" s="18"/>
    </row>
    <row r="28" spans="1:5" ht="15.5" x14ac:dyDescent="0.35">
      <c r="A28" s="18" t="s">
        <v>11</v>
      </c>
      <c r="B28" s="19">
        <v>0.82957920743461178</v>
      </c>
      <c r="C28" s="19">
        <v>0.1704207925653882</v>
      </c>
      <c r="E28" s="18"/>
    </row>
    <row r="29" spans="1:5" ht="15.5" x14ac:dyDescent="0.35">
      <c r="A29" s="18" t="s">
        <v>8</v>
      </c>
      <c r="B29" s="19">
        <v>0.80076777733362614</v>
      </c>
      <c r="C29" s="19">
        <v>0.19923222266637375</v>
      </c>
    </row>
    <row r="33" spans="1:2" x14ac:dyDescent="0.35">
      <c r="A33" t="s">
        <v>26</v>
      </c>
      <c r="B33">
        <v>5</v>
      </c>
    </row>
    <row r="34" spans="1:2" x14ac:dyDescent="0.35">
      <c r="A34" t="s">
        <v>27</v>
      </c>
      <c r="B34">
        <v>5</v>
      </c>
    </row>
    <row r="35" spans="1:2" x14ac:dyDescent="0.35">
      <c r="A35" t="s">
        <v>28</v>
      </c>
      <c r="B35">
        <v>4</v>
      </c>
    </row>
  </sheetData>
  <sortState ref="A16:C29">
    <sortCondition ref="C16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28"/>
  <sheetViews>
    <sheetView zoomScale="120" zoomScaleNormal="120" workbookViewId="0">
      <selection activeCell="F32" sqref="F32"/>
    </sheetView>
  </sheetViews>
  <sheetFormatPr baseColWidth="10" defaultRowHeight="14.5" x14ac:dyDescent="0.35"/>
  <cols>
    <col min="1" max="1" width="32.90625" bestFit="1" customWidth="1"/>
    <col min="2" max="2" width="14.90625" bestFit="1" customWidth="1"/>
    <col min="4" max="4" width="11.54296875" bestFit="1" customWidth="1"/>
    <col min="5" max="5" width="15.08984375" bestFit="1" customWidth="1"/>
    <col min="6" max="6" width="14.54296875" bestFit="1" customWidth="1"/>
    <col min="7" max="7" width="13.1796875" bestFit="1" customWidth="1"/>
    <col min="8" max="8" width="8.453125" bestFit="1" customWidth="1"/>
    <col min="9" max="9" width="13.54296875" bestFit="1" customWidth="1"/>
    <col min="10" max="10" width="12.453125" bestFit="1" customWidth="1"/>
    <col min="11" max="11" width="8.54296875" bestFit="1" customWidth="1"/>
    <col min="12" max="12" width="10.7265625" bestFit="1" customWidth="1"/>
    <col min="13" max="13" width="6.26953125" bestFit="1" customWidth="1"/>
    <col min="14" max="15" width="7.1796875" bestFit="1" customWidth="1"/>
  </cols>
  <sheetData>
    <row r="4" spans="1:15" x14ac:dyDescent="0.35">
      <c r="B4" s="2" t="s">
        <v>8</v>
      </c>
      <c r="C4" s="2" t="s">
        <v>9</v>
      </c>
      <c r="D4" s="2" t="s">
        <v>11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16</v>
      </c>
      <c r="J4" s="2" t="s">
        <v>17</v>
      </c>
      <c r="K4" s="2" t="s">
        <v>18</v>
      </c>
      <c r="L4" s="2" t="s">
        <v>19</v>
      </c>
      <c r="M4" s="2" t="s">
        <v>20</v>
      </c>
      <c r="N4" s="2" t="s">
        <v>21</v>
      </c>
      <c r="O4" s="2" t="s">
        <v>22</v>
      </c>
    </row>
    <row r="5" spans="1:15" x14ac:dyDescent="0.35">
      <c r="A5" s="27" t="s">
        <v>0</v>
      </c>
      <c r="B5" s="3">
        <v>272300.36199130001</v>
      </c>
      <c r="C5" s="3">
        <v>60.938594000000002</v>
      </c>
      <c r="D5" s="3">
        <v>426.37310674000003</v>
      </c>
      <c r="E5" s="3">
        <v>444780.01706183603</v>
      </c>
      <c r="F5" s="4">
        <v>28.181223230000001</v>
      </c>
      <c r="G5" s="4">
        <v>15.10474059909091</v>
      </c>
      <c r="H5" s="5">
        <v>758.35952871999996</v>
      </c>
      <c r="I5" s="5">
        <v>1817.58</v>
      </c>
      <c r="J5" s="4">
        <v>50.246346000000003</v>
      </c>
      <c r="K5" s="4">
        <v>438.72007645000002</v>
      </c>
      <c r="L5" s="5">
        <v>6808.4668887099997</v>
      </c>
      <c r="M5" s="5">
        <v>256.33567736999998</v>
      </c>
      <c r="N5" s="5">
        <v>538</v>
      </c>
      <c r="O5" s="4">
        <v>2044.5</v>
      </c>
    </row>
    <row r="6" spans="1:15" x14ac:dyDescent="0.35">
      <c r="A6" s="27" t="s">
        <v>7</v>
      </c>
      <c r="B6" s="3">
        <v>67748.738008700006</v>
      </c>
      <c r="C6" s="3">
        <v>2.2951130000000002</v>
      </c>
      <c r="D6" s="3">
        <v>87.590000000000018</v>
      </c>
      <c r="E6" s="3">
        <v>44761.270436953862</v>
      </c>
      <c r="F6" s="6">
        <v>0.87201742000000004</v>
      </c>
      <c r="G6" s="4">
        <v>0.63206896999999995</v>
      </c>
      <c r="H6" s="5">
        <v>42.605062429999997</v>
      </c>
      <c r="I6" s="5">
        <v>283.38</v>
      </c>
      <c r="J6" s="4">
        <v>3.8668849999999999</v>
      </c>
      <c r="K6" s="4">
        <v>40.334161999999999</v>
      </c>
      <c r="L6" s="5">
        <v>1082.77</v>
      </c>
      <c r="M6" s="5">
        <v>20.658601610000002</v>
      </c>
      <c r="N6" s="5">
        <v>29.4</v>
      </c>
      <c r="O6" s="4">
        <v>142.80000000000001</v>
      </c>
    </row>
    <row r="7" spans="1:15" x14ac:dyDescent="0.35">
      <c r="A7" s="26" t="s">
        <v>1</v>
      </c>
      <c r="B7" s="3">
        <v>4582.5993420000004</v>
      </c>
      <c r="C7" s="3">
        <v>1.0707438300000001</v>
      </c>
      <c r="D7" s="3">
        <v>7.23</v>
      </c>
      <c r="E7" s="3">
        <v>6184.4228351100001</v>
      </c>
      <c r="F7" s="3">
        <v>0</v>
      </c>
      <c r="G7" s="6">
        <v>0.16313940000000002</v>
      </c>
      <c r="H7" s="6">
        <v>17.718333810000001</v>
      </c>
      <c r="I7" s="6">
        <v>16.36</v>
      </c>
      <c r="J7" s="6">
        <v>0.62992196999999994</v>
      </c>
      <c r="K7" s="6">
        <v>26.81855749</v>
      </c>
      <c r="L7" s="3">
        <v>190.99069954999999</v>
      </c>
      <c r="M7" s="6">
        <v>2.9434231300000002</v>
      </c>
      <c r="N7" s="6">
        <v>14.5</v>
      </c>
      <c r="O7" s="23">
        <v>38.6</v>
      </c>
    </row>
    <row r="8" spans="1:15" x14ac:dyDescent="0.35">
      <c r="A8" s="26" t="s">
        <v>2</v>
      </c>
      <c r="B8" s="3">
        <v>10945.148907999999</v>
      </c>
      <c r="C8" s="3">
        <v>0</v>
      </c>
      <c r="D8" s="3">
        <v>1.07</v>
      </c>
      <c r="E8" s="3">
        <v>6719.5760318800003</v>
      </c>
      <c r="F8" s="3">
        <v>0</v>
      </c>
      <c r="G8" s="3">
        <v>0</v>
      </c>
      <c r="H8" s="6">
        <v>17.727732419999999</v>
      </c>
      <c r="I8" s="6">
        <v>61.95</v>
      </c>
      <c r="J8" s="6">
        <v>0.36195834000000005</v>
      </c>
      <c r="K8" s="6">
        <v>10.081392360000001</v>
      </c>
      <c r="L8" s="3">
        <v>166.32719947999999</v>
      </c>
      <c r="M8" s="6">
        <v>1.45</v>
      </c>
      <c r="N8" s="3">
        <v>0</v>
      </c>
      <c r="O8" s="23">
        <v>18.600000000000001</v>
      </c>
    </row>
    <row r="9" spans="1:15" x14ac:dyDescent="0.35">
      <c r="A9" s="26" t="s">
        <v>3</v>
      </c>
      <c r="B9" s="3">
        <v>5957.6718810000002</v>
      </c>
      <c r="C9" s="3">
        <v>0</v>
      </c>
      <c r="D9" s="3">
        <v>1.79</v>
      </c>
      <c r="E9" s="3">
        <v>0</v>
      </c>
      <c r="F9" s="3">
        <v>0</v>
      </c>
      <c r="G9" s="6">
        <v>8.6778580000000008E-2</v>
      </c>
      <c r="H9" s="6">
        <v>7.1575329500000002</v>
      </c>
      <c r="I9" s="3">
        <v>0</v>
      </c>
      <c r="J9" s="6">
        <v>1.2387038000000001</v>
      </c>
      <c r="K9" s="3">
        <v>0</v>
      </c>
      <c r="L9" s="3">
        <v>0</v>
      </c>
      <c r="M9" s="6">
        <v>0.50199534000000001</v>
      </c>
      <c r="N9" s="3">
        <v>0</v>
      </c>
      <c r="O9" s="23">
        <v>66.900000000000006</v>
      </c>
    </row>
    <row r="10" spans="1:15" x14ac:dyDescent="0.35">
      <c r="A10" s="26" t="s">
        <v>4</v>
      </c>
      <c r="B10" s="3">
        <v>431.5</v>
      </c>
      <c r="C10" s="6">
        <v>3.4430000000000002E-2</v>
      </c>
      <c r="D10" s="3">
        <v>32.17</v>
      </c>
      <c r="E10" s="3">
        <v>1712.41049243</v>
      </c>
      <c r="F10" s="3">
        <v>0</v>
      </c>
      <c r="G10" s="3">
        <v>0</v>
      </c>
      <c r="H10" s="3">
        <v>0</v>
      </c>
      <c r="I10" s="3">
        <v>0</v>
      </c>
      <c r="J10" s="6">
        <v>0.13050107999999999</v>
      </c>
      <c r="K10" s="3">
        <v>0</v>
      </c>
      <c r="L10" s="3">
        <v>0</v>
      </c>
      <c r="M10" s="6">
        <v>1.1454656599999999</v>
      </c>
      <c r="N10" s="3">
        <v>0</v>
      </c>
      <c r="O10" s="24">
        <v>0</v>
      </c>
    </row>
    <row r="11" spans="1:15" x14ac:dyDescent="0.35">
      <c r="A11" s="26" t="s">
        <v>5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6">
        <v>1.7092840000000002E-2</v>
      </c>
      <c r="K11" s="3">
        <v>0</v>
      </c>
      <c r="L11" s="3">
        <v>0</v>
      </c>
      <c r="M11" s="6">
        <v>0.19755635999999999</v>
      </c>
      <c r="N11" s="3">
        <v>0</v>
      </c>
      <c r="O11" s="24">
        <v>0</v>
      </c>
    </row>
    <row r="12" spans="1:15" x14ac:dyDescent="0.35">
      <c r="A12" s="26" t="s">
        <v>10</v>
      </c>
      <c r="B12" s="3">
        <v>0</v>
      </c>
      <c r="C12" s="3">
        <v>0</v>
      </c>
      <c r="D12" s="3">
        <v>1.78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6">
        <v>0</v>
      </c>
      <c r="N12" s="3">
        <v>0</v>
      </c>
      <c r="O12" s="24">
        <v>0</v>
      </c>
    </row>
    <row r="13" spans="1:15" x14ac:dyDescent="0.35">
      <c r="A13" s="26" t="s">
        <v>6</v>
      </c>
      <c r="B13" s="3">
        <v>45831.817877700007</v>
      </c>
      <c r="C13" s="3">
        <v>1.1901641700000001</v>
      </c>
      <c r="D13" s="3">
        <v>43.55</v>
      </c>
      <c r="E13" s="3">
        <v>30145</v>
      </c>
      <c r="F13" s="6">
        <v>0.87201742000000004</v>
      </c>
      <c r="G13" s="6">
        <v>0.38</v>
      </c>
      <c r="H13" s="3">
        <v>0</v>
      </c>
      <c r="I13" s="6">
        <v>205.07</v>
      </c>
      <c r="J13" s="6">
        <v>1.4887076499999998</v>
      </c>
      <c r="K13" s="6">
        <v>3.4342118199999998</v>
      </c>
      <c r="L13" s="3">
        <v>725.44813648000002</v>
      </c>
      <c r="M13" s="6">
        <v>14.42</v>
      </c>
      <c r="N13" s="6">
        <v>14.9</v>
      </c>
      <c r="O13" s="23">
        <v>18.7</v>
      </c>
    </row>
    <row r="14" spans="1:15" x14ac:dyDescent="0.35">
      <c r="A14" s="27" t="s">
        <v>29</v>
      </c>
      <c r="B14" s="20">
        <v>328397.39999999997</v>
      </c>
      <c r="C14" s="20">
        <v>71.501510999999994</v>
      </c>
      <c r="D14" s="20">
        <v>694.50600500000007</v>
      </c>
      <c r="E14" s="20">
        <v>240549.49598048002</v>
      </c>
      <c r="F14" s="20">
        <v>42</v>
      </c>
      <c r="G14" s="21">
        <v>17</v>
      </c>
      <c r="H14" s="20">
        <v>485.78631590164366</v>
      </c>
      <c r="I14" s="21">
        <v>2309.31</v>
      </c>
      <c r="J14" s="21">
        <v>81.21487900000001</v>
      </c>
      <c r="K14" s="21">
        <v>828</v>
      </c>
      <c r="L14" s="20">
        <v>11306</v>
      </c>
      <c r="M14" s="21">
        <v>294.2</v>
      </c>
      <c r="N14" s="21">
        <v>1197</v>
      </c>
      <c r="O14" s="22">
        <v>9682</v>
      </c>
    </row>
    <row r="15" spans="1:15" x14ac:dyDescent="0.35">
      <c r="A15" s="27" t="s">
        <v>31</v>
      </c>
      <c r="B15" s="3">
        <v>614.75</v>
      </c>
      <c r="C15" s="8">
        <v>1.1978599999999999</v>
      </c>
      <c r="D15" s="8">
        <v>1.1978599999999999</v>
      </c>
      <c r="E15" s="3">
        <v>2984</v>
      </c>
      <c r="F15" s="7">
        <v>1</v>
      </c>
      <c r="G15" s="8">
        <v>1.1978599999999999</v>
      </c>
      <c r="H15" s="3">
        <v>3.3</v>
      </c>
      <c r="I15" s="3">
        <v>3.3</v>
      </c>
      <c r="J15" s="8">
        <v>1.1978599999999999</v>
      </c>
      <c r="K15" s="8">
        <v>19.735399999999998</v>
      </c>
      <c r="L15" s="8">
        <v>19.735399999999998</v>
      </c>
      <c r="M15" s="8">
        <v>1.1978599999999999</v>
      </c>
      <c r="N15" s="8">
        <v>19.735399999999998</v>
      </c>
      <c r="O15" s="29">
        <v>19.02</v>
      </c>
    </row>
    <row r="17" spans="1:15" x14ac:dyDescent="0.35">
      <c r="B17" s="2" t="s">
        <v>8</v>
      </c>
      <c r="C17" s="2" t="s">
        <v>9</v>
      </c>
      <c r="D17" s="2" t="s">
        <v>11</v>
      </c>
      <c r="E17" s="2" t="s">
        <v>12</v>
      </c>
      <c r="F17" s="2" t="s">
        <v>13</v>
      </c>
      <c r="G17" s="2" t="s">
        <v>14</v>
      </c>
      <c r="H17" s="2" t="s">
        <v>15</v>
      </c>
      <c r="I17" s="2" t="s">
        <v>16</v>
      </c>
      <c r="J17" s="2" t="s">
        <v>17</v>
      </c>
      <c r="K17" s="2" t="s">
        <v>18</v>
      </c>
      <c r="L17" s="2" t="s">
        <v>19</v>
      </c>
      <c r="M17" s="2" t="s">
        <v>20</v>
      </c>
      <c r="N17" s="2" t="s">
        <v>21</v>
      </c>
      <c r="O17" s="2" t="s">
        <v>22</v>
      </c>
    </row>
    <row r="18" spans="1:15" x14ac:dyDescent="0.35">
      <c r="A18" s="27" t="s">
        <v>0</v>
      </c>
      <c r="B18" s="1">
        <f>B5/$B$15</f>
        <v>442.94487513834895</v>
      </c>
      <c r="C18" s="1">
        <f>C5*$C$15</f>
        <v>72.995904208840003</v>
      </c>
      <c r="D18" s="1">
        <f>D5*$D$15</f>
        <v>510.73528963957642</v>
      </c>
      <c r="E18" s="1">
        <f>E5/$E$15</f>
        <v>149.05496550329624</v>
      </c>
      <c r="F18" s="1">
        <f>F5*$F$15</f>
        <v>28.181223230000001</v>
      </c>
      <c r="G18" s="1">
        <f>G5*$G$15</f>
        <v>18.093364574027035</v>
      </c>
      <c r="H18" s="1">
        <f>H5/$H$15</f>
        <v>229.80591779393939</v>
      </c>
      <c r="I18" s="1">
        <f>I5/$I$15</f>
        <v>550.78181818181815</v>
      </c>
      <c r="J18" s="1">
        <f>J5*$J$15</f>
        <v>60.188088019559999</v>
      </c>
      <c r="K18" s="1">
        <f>K5/$K$15</f>
        <v>22.230108153369077</v>
      </c>
      <c r="L18" s="1">
        <f>L5/$L$15</f>
        <v>344.98752945012518</v>
      </c>
      <c r="M18" s="1">
        <f>M5*$M$15</f>
        <v>307.05425449442816</v>
      </c>
      <c r="N18" s="1">
        <f>N5/$N$15</f>
        <v>27.260658512115288</v>
      </c>
      <c r="O18" s="1">
        <f>O5/$O$15</f>
        <v>107.49211356466877</v>
      </c>
    </row>
    <row r="19" spans="1:15" x14ac:dyDescent="0.35">
      <c r="A19" s="27" t="s">
        <v>7</v>
      </c>
      <c r="B19" s="1">
        <f t="shared" ref="B19:B27" si="0">B6/$B$15</f>
        <v>110.20534852980887</v>
      </c>
      <c r="C19" s="1">
        <f t="shared" ref="C19:C27" si="1">C6*$C$15</f>
        <v>2.7492240581800003</v>
      </c>
      <c r="D19" s="1">
        <f t="shared" ref="D19:D27" si="2">D6*$D$15</f>
        <v>104.92055740000002</v>
      </c>
      <c r="E19" s="1">
        <f t="shared" ref="E19:E27" si="3">E6/$E$15</f>
        <v>15.000425749649418</v>
      </c>
      <c r="F19" s="1">
        <f t="shared" ref="F19:F27" si="4">F6*$F$15</f>
        <v>0.87201742000000004</v>
      </c>
      <c r="G19" s="1">
        <f t="shared" ref="G19:G27" si="5">G6*$G$15</f>
        <v>0.7571301364041999</v>
      </c>
      <c r="H19" s="1">
        <f t="shared" ref="H19:H27" si="6">H6/$H$15</f>
        <v>12.910624978787878</v>
      </c>
      <c r="I19" s="1">
        <f t="shared" ref="I19:I27" si="7">I6/$I$15</f>
        <v>85.872727272727275</v>
      </c>
      <c r="J19" s="1">
        <f t="shared" ref="J19:J27" si="8">J6*$J$15</f>
        <v>4.6319868660999992</v>
      </c>
      <c r="K19" s="1">
        <f t="shared" ref="K19:K27" si="9">K6/$K$15</f>
        <v>2.0437468711047155</v>
      </c>
      <c r="L19" s="1">
        <f t="shared" ref="L19:L27" si="10">L6/$L$15</f>
        <v>54.864355422236187</v>
      </c>
      <c r="M19" s="1">
        <f t="shared" ref="M19:M27" si="11">M6*$M$15</f>
        <v>24.746112524554601</v>
      </c>
      <c r="N19" s="1">
        <f t="shared" ref="N19:N27" si="12">N6/$N$15</f>
        <v>1.4897088480598315</v>
      </c>
      <c r="O19" s="1">
        <f t="shared" ref="O19:O27" si="13">O6/$O$15</f>
        <v>7.5078864353312307</v>
      </c>
    </row>
    <row r="20" spans="1:15" x14ac:dyDescent="0.35">
      <c r="A20" s="26" t="s">
        <v>1</v>
      </c>
      <c r="B20" s="1">
        <f t="shared" si="0"/>
        <v>7.4544112923952834</v>
      </c>
      <c r="C20" s="1">
        <f t="shared" si="1"/>
        <v>1.2826012042038</v>
      </c>
      <c r="D20" s="1">
        <f t="shared" si="2"/>
        <v>8.6605278000000006</v>
      </c>
      <c r="E20" s="1">
        <f t="shared" si="3"/>
        <v>2.0725277597553617</v>
      </c>
      <c r="F20" s="1">
        <f t="shared" si="4"/>
        <v>0</v>
      </c>
      <c r="G20" s="1">
        <f t="shared" si="5"/>
        <v>0.195418161684</v>
      </c>
      <c r="H20" s="1">
        <f t="shared" si="6"/>
        <v>5.3691920636363646</v>
      </c>
      <c r="I20" s="1">
        <f t="shared" si="7"/>
        <v>4.957575757575758</v>
      </c>
      <c r="J20" s="1">
        <f t="shared" si="8"/>
        <v>0.75455833098419989</v>
      </c>
      <c r="K20" s="1">
        <f t="shared" si="9"/>
        <v>1.3589062035732744</v>
      </c>
      <c r="L20" s="1">
        <f t="shared" si="10"/>
        <v>9.6775692182575472</v>
      </c>
      <c r="M20" s="1">
        <f t="shared" si="11"/>
        <v>3.5258088305017998</v>
      </c>
      <c r="N20" s="1">
        <f t="shared" si="12"/>
        <v>0.7347203502335905</v>
      </c>
      <c r="O20" s="1">
        <f t="shared" si="13"/>
        <v>2.02944269190326</v>
      </c>
    </row>
    <row r="21" spans="1:15" x14ac:dyDescent="0.35">
      <c r="A21" s="26" t="s">
        <v>2</v>
      </c>
      <c r="B21" s="1">
        <f t="shared" si="0"/>
        <v>17.804227585197232</v>
      </c>
      <c r="C21" s="1">
        <f t="shared" si="1"/>
        <v>0</v>
      </c>
      <c r="D21" s="1">
        <f t="shared" si="2"/>
        <v>1.2817102</v>
      </c>
      <c r="E21" s="1">
        <f t="shared" si="3"/>
        <v>2.251868643391421</v>
      </c>
      <c r="F21" s="1">
        <f t="shared" si="4"/>
        <v>0</v>
      </c>
      <c r="G21" s="1">
        <f t="shared" si="5"/>
        <v>0</v>
      </c>
      <c r="H21" s="1">
        <f t="shared" si="6"/>
        <v>5.3720401272727276</v>
      </c>
      <c r="I21" s="1">
        <f t="shared" si="7"/>
        <v>18.772727272727273</v>
      </c>
      <c r="J21" s="1">
        <f t="shared" si="8"/>
        <v>0.4335754171524</v>
      </c>
      <c r="K21" s="1">
        <f t="shared" si="9"/>
        <v>0.51082787072975477</v>
      </c>
      <c r="L21" s="1">
        <f t="shared" si="10"/>
        <v>8.4278605693322657</v>
      </c>
      <c r="M21" s="1">
        <f t="shared" si="11"/>
        <v>1.7368969999999999</v>
      </c>
      <c r="N21" s="1">
        <f t="shared" si="12"/>
        <v>0</v>
      </c>
      <c r="O21" s="1">
        <f t="shared" si="13"/>
        <v>0.97791798107255534</v>
      </c>
    </row>
    <row r="22" spans="1:15" x14ac:dyDescent="0.35">
      <c r="A22" s="26" t="s">
        <v>3</v>
      </c>
      <c r="B22" s="1">
        <f t="shared" si="0"/>
        <v>9.6912108678324529</v>
      </c>
      <c r="C22" s="1">
        <f t="shared" si="1"/>
        <v>0</v>
      </c>
      <c r="D22" s="1">
        <f t="shared" si="2"/>
        <v>2.1441694</v>
      </c>
      <c r="E22" s="1">
        <f t="shared" si="3"/>
        <v>0</v>
      </c>
      <c r="F22" s="1">
        <f t="shared" si="4"/>
        <v>0</v>
      </c>
      <c r="G22" s="1">
        <f t="shared" si="5"/>
        <v>0.10394858983880001</v>
      </c>
      <c r="H22" s="1">
        <f t="shared" si="6"/>
        <v>2.1689493787878789</v>
      </c>
      <c r="I22" s="1">
        <f t="shared" si="7"/>
        <v>0</v>
      </c>
      <c r="J22" s="1">
        <f t="shared" si="8"/>
        <v>1.4837937338680001</v>
      </c>
      <c r="K22" s="1">
        <f t="shared" si="9"/>
        <v>0</v>
      </c>
      <c r="L22" s="1">
        <f t="shared" si="10"/>
        <v>0</v>
      </c>
      <c r="M22" s="1">
        <f t="shared" si="11"/>
        <v>0.60132013797240003</v>
      </c>
      <c r="N22" s="1">
        <f t="shared" si="12"/>
        <v>0</v>
      </c>
      <c r="O22" s="1">
        <f t="shared" si="13"/>
        <v>3.517350157728707</v>
      </c>
    </row>
    <row r="23" spans="1:15" x14ac:dyDescent="0.35">
      <c r="A23" s="26" t="s">
        <v>4</v>
      </c>
      <c r="B23" s="1">
        <f t="shared" si="0"/>
        <v>0.70191134607564054</v>
      </c>
      <c r="C23" s="1">
        <f t="shared" si="1"/>
        <v>4.1242319800000003E-2</v>
      </c>
      <c r="D23" s="1">
        <f t="shared" si="2"/>
        <v>38.535156200000003</v>
      </c>
      <c r="E23" s="1">
        <f t="shared" si="3"/>
        <v>0.57386410604222515</v>
      </c>
      <c r="F23" s="1">
        <f t="shared" si="4"/>
        <v>0</v>
      </c>
      <c r="G23" s="1">
        <f t="shared" si="5"/>
        <v>0</v>
      </c>
      <c r="H23" s="1">
        <f t="shared" si="6"/>
        <v>0</v>
      </c>
      <c r="I23" s="1">
        <f t="shared" si="7"/>
        <v>0</v>
      </c>
      <c r="J23" s="1">
        <f t="shared" si="8"/>
        <v>0.15632202368879999</v>
      </c>
      <c r="K23" s="1">
        <f t="shared" si="9"/>
        <v>0</v>
      </c>
      <c r="L23" s="1">
        <f t="shared" si="10"/>
        <v>0</v>
      </c>
      <c r="M23" s="1">
        <f t="shared" si="11"/>
        <v>1.3721074954875998</v>
      </c>
      <c r="N23" s="1">
        <f t="shared" si="12"/>
        <v>0</v>
      </c>
      <c r="O23" s="1">
        <f t="shared" si="13"/>
        <v>0</v>
      </c>
    </row>
    <row r="24" spans="1:15" x14ac:dyDescent="0.35">
      <c r="A24" s="26" t="s">
        <v>5</v>
      </c>
      <c r="B24" s="1">
        <f t="shared" si="0"/>
        <v>0</v>
      </c>
      <c r="C24" s="1">
        <f t="shared" si="1"/>
        <v>0</v>
      </c>
      <c r="D24" s="1">
        <f t="shared" si="2"/>
        <v>0</v>
      </c>
      <c r="E24" s="1">
        <f t="shared" si="3"/>
        <v>0</v>
      </c>
      <c r="F24" s="1">
        <f t="shared" si="4"/>
        <v>0</v>
      </c>
      <c r="G24" s="1">
        <f t="shared" si="5"/>
        <v>0</v>
      </c>
      <c r="H24" s="1">
        <f t="shared" si="6"/>
        <v>0</v>
      </c>
      <c r="I24" s="1">
        <f t="shared" si="7"/>
        <v>0</v>
      </c>
      <c r="J24" s="1">
        <f t="shared" si="8"/>
        <v>2.0474829322399999E-2</v>
      </c>
      <c r="K24" s="1">
        <f t="shared" si="9"/>
        <v>0</v>
      </c>
      <c r="L24" s="1">
        <f t="shared" si="10"/>
        <v>0</v>
      </c>
      <c r="M24" s="1">
        <f t="shared" si="11"/>
        <v>0.23664486138959998</v>
      </c>
      <c r="N24" s="1">
        <f t="shared" si="12"/>
        <v>0</v>
      </c>
      <c r="O24" s="1">
        <f t="shared" si="13"/>
        <v>0</v>
      </c>
    </row>
    <row r="25" spans="1:15" x14ac:dyDescent="0.35">
      <c r="A25" s="26" t="s">
        <v>10</v>
      </c>
      <c r="B25" s="1">
        <f t="shared" si="0"/>
        <v>0</v>
      </c>
      <c r="C25" s="1">
        <f t="shared" si="1"/>
        <v>0</v>
      </c>
      <c r="D25" s="1">
        <f t="shared" si="2"/>
        <v>2.1321908000000001</v>
      </c>
      <c r="E25" s="1">
        <f t="shared" si="3"/>
        <v>0</v>
      </c>
      <c r="F25" s="1">
        <f t="shared" si="4"/>
        <v>0</v>
      </c>
      <c r="G25" s="1">
        <f t="shared" si="5"/>
        <v>0</v>
      </c>
      <c r="H25" s="1">
        <f t="shared" si="6"/>
        <v>0</v>
      </c>
      <c r="I25" s="1">
        <f t="shared" si="7"/>
        <v>0</v>
      </c>
      <c r="J25" s="1">
        <f t="shared" si="8"/>
        <v>0</v>
      </c>
      <c r="K25" s="1">
        <f t="shared" si="9"/>
        <v>0</v>
      </c>
      <c r="L25" s="1">
        <f t="shared" si="10"/>
        <v>0</v>
      </c>
      <c r="M25" s="1">
        <f t="shared" si="11"/>
        <v>0</v>
      </c>
      <c r="N25" s="1">
        <f t="shared" si="12"/>
        <v>0</v>
      </c>
      <c r="O25" s="1">
        <f t="shared" si="13"/>
        <v>0</v>
      </c>
    </row>
    <row r="26" spans="1:15" x14ac:dyDescent="0.35">
      <c r="A26" s="26" t="s">
        <v>6</v>
      </c>
      <c r="B26" s="1">
        <f t="shared" si="0"/>
        <v>74.55358743830827</v>
      </c>
      <c r="C26" s="1">
        <f t="shared" si="1"/>
        <v>1.4256500526761999</v>
      </c>
      <c r="D26" s="1">
        <f t="shared" si="2"/>
        <v>52.166802999999994</v>
      </c>
      <c r="E26" s="1">
        <f t="shared" si="3"/>
        <v>10.10221179624665</v>
      </c>
      <c r="F26" s="1">
        <f t="shared" si="4"/>
        <v>0.87201742000000004</v>
      </c>
      <c r="G26" s="1">
        <f t="shared" si="5"/>
        <v>0.4551868</v>
      </c>
      <c r="H26" s="1">
        <f t="shared" si="6"/>
        <v>0</v>
      </c>
      <c r="I26" s="1">
        <f t="shared" si="7"/>
        <v>62.142424242424241</v>
      </c>
      <c r="J26" s="1">
        <f t="shared" si="8"/>
        <v>1.7832633456289997</v>
      </c>
      <c r="K26" s="1">
        <f t="shared" si="9"/>
        <v>0.17401278008046456</v>
      </c>
      <c r="L26" s="1">
        <f t="shared" si="10"/>
        <v>36.758724752475253</v>
      </c>
      <c r="M26" s="1">
        <f t="shared" si="11"/>
        <v>17.273141199999998</v>
      </c>
      <c r="N26" s="1">
        <f t="shared" si="12"/>
        <v>0.75498849782624122</v>
      </c>
      <c r="O26" s="1">
        <f t="shared" si="13"/>
        <v>0.98317560462670872</v>
      </c>
    </row>
    <row r="27" spans="1:15" x14ac:dyDescent="0.35">
      <c r="A27" s="27" t="s">
        <v>29</v>
      </c>
      <c r="B27" s="1">
        <f t="shared" si="0"/>
        <v>534.19666531110204</v>
      </c>
      <c r="C27" s="1">
        <f t="shared" si="1"/>
        <v>85.64879996645999</v>
      </c>
      <c r="D27" s="1">
        <f t="shared" si="2"/>
        <v>831.92096314930006</v>
      </c>
      <c r="E27" s="1">
        <f t="shared" si="3"/>
        <v>80.613101870134059</v>
      </c>
      <c r="F27" s="1">
        <f t="shared" si="4"/>
        <v>42</v>
      </c>
      <c r="G27" s="1">
        <f t="shared" si="5"/>
        <v>20.363619999999997</v>
      </c>
      <c r="H27" s="1">
        <f t="shared" si="6"/>
        <v>147.2079745156496</v>
      </c>
      <c r="I27" s="1">
        <f t="shared" si="7"/>
        <v>699.79090909090917</v>
      </c>
      <c r="J27" s="1">
        <f t="shared" si="8"/>
        <v>97.284054958940004</v>
      </c>
      <c r="K27" s="1">
        <f t="shared" si="9"/>
        <v>41.955065516787094</v>
      </c>
      <c r="L27" s="1">
        <f t="shared" si="10"/>
        <v>572.87919170627401</v>
      </c>
      <c r="M27" s="1">
        <f t="shared" si="11"/>
        <v>352.41041199999995</v>
      </c>
      <c r="N27" s="1">
        <f t="shared" si="12"/>
        <v>60.652431671007434</v>
      </c>
      <c r="O27" s="1">
        <f t="shared" si="13"/>
        <v>509.04311251314408</v>
      </c>
    </row>
    <row r="28" spans="1:15" x14ac:dyDescent="0.35">
      <c r="A28" s="2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P26"/>
  <sheetViews>
    <sheetView topLeftCell="A10" workbookViewId="0">
      <selection activeCell="K44" sqref="K44"/>
    </sheetView>
  </sheetViews>
  <sheetFormatPr baseColWidth="10" defaultRowHeight="14.5" x14ac:dyDescent="0.35"/>
  <cols>
    <col min="2" max="2" width="40.54296875" bestFit="1" customWidth="1"/>
    <col min="3" max="3" width="19.08984375" bestFit="1" customWidth="1"/>
    <col min="4" max="4" width="16.26953125" bestFit="1" customWidth="1"/>
    <col min="5" max="5" width="19.6328125" bestFit="1" customWidth="1"/>
    <col min="6" max="6" width="16.36328125" bestFit="1" customWidth="1"/>
    <col min="7" max="7" width="15.7265625" bestFit="1" customWidth="1"/>
    <col min="8" max="8" width="16.36328125" bestFit="1" customWidth="1"/>
    <col min="9" max="9" width="19.08984375" bestFit="1" customWidth="1"/>
    <col min="10" max="10" width="16.26953125" bestFit="1" customWidth="1"/>
    <col min="11" max="11" width="19.08984375" bestFit="1" customWidth="1"/>
    <col min="12" max="12" width="11.81640625" bestFit="1" customWidth="1"/>
    <col min="13" max="13" width="11.54296875" bestFit="1" customWidth="1"/>
    <col min="14" max="14" width="6.26953125" bestFit="1" customWidth="1"/>
    <col min="15" max="15" width="6.6328125" bestFit="1" customWidth="1"/>
    <col min="16" max="16" width="6.26953125" bestFit="1" customWidth="1"/>
  </cols>
  <sheetData>
    <row r="5" spans="2:16" x14ac:dyDescent="0.35">
      <c r="C5" t="s">
        <v>8</v>
      </c>
      <c r="D5" t="s">
        <v>9</v>
      </c>
      <c r="E5" t="s">
        <v>11</v>
      </c>
      <c r="F5" t="s">
        <v>12</v>
      </c>
      <c r="G5" t="s">
        <v>13</v>
      </c>
      <c r="H5" t="s">
        <v>14</v>
      </c>
      <c r="I5" t="s">
        <v>15</v>
      </c>
      <c r="J5" t="s">
        <v>16</v>
      </c>
      <c r="K5" t="s">
        <v>17</v>
      </c>
      <c r="L5" t="s">
        <v>18</v>
      </c>
      <c r="M5" t="s">
        <v>19</v>
      </c>
      <c r="N5" t="s">
        <v>20</v>
      </c>
      <c r="O5" t="s">
        <v>21</v>
      </c>
      <c r="P5" t="s">
        <v>22</v>
      </c>
    </row>
    <row r="6" spans="2:16" x14ac:dyDescent="0.35">
      <c r="B6" t="s">
        <v>0</v>
      </c>
      <c r="C6" s="1">
        <v>442.94487513834895</v>
      </c>
      <c r="D6" s="1">
        <v>72.995904208840003</v>
      </c>
      <c r="E6" s="1">
        <v>510.73528963957642</v>
      </c>
      <c r="F6" s="1">
        <v>149.05496550329624</v>
      </c>
      <c r="G6" s="1">
        <v>28.181223230000001</v>
      </c>
      <c r="H6" s="1">
        <v>18.093364574027035</v>
      </c>
      <c r="I6" s="1">
        <v>229.80591779393939</v>
      </c>
      <c r="J6" s="1">
        <v>550.78181818181815</v>
      </c>
      <c r="K6" s="1">
        <v>60.188088019559999</v>
      </c>
      <c r="L6" s="1">
        <v>22.230108153369077</v>
      </c>
      <c r="M6" s="1">
        <v>344.98752945012518</v>
      </c>
      <c r="N6" s="1">
        <v>307.05425449442816</v>
      </c>
      <c r="O6" s="1">
        <v>27.260658512115288</v>
      </c>
      <c r="P6" s="1">
        <v>107.49211356466877</v>
      </c>
    </row>
    <row r="7" spans="2:16" x14ac:dyDescent="0.35">
      <c r="B7" t="s">
        <v>7</v>
      </c>
      <c r="C7" s="1">
        <v>110.20534852980887</v>
      </c>
      <c r="D7" s="1">
        <v>2.7492240581800003</v>
      </c>
      <c r="E7" s="1">
        <v>104.92055740000002</v>
      </c>
      <c r="F7" s="1">
        <v>15.000425749649418</v>
      </c>
      <c r="G7" s="1">
        <v>0.87201742000000004</v>
      </c>
      <c r="H7" s="1">
        <v>0.7571301364041999</v>
      </c>
      <c r="I7" s="1">
        <v>12.910624978787878</v>
      </c>
      <c r="J7" s="1">
        <v>85.872727272727275</v>
      </c>
      <c r="K7" s="1">
        <v>4.6319868660999992</v>
      </c>
      <c r="L7" s="1">
        <v>2.0437468711047155</v>
      </c>
      <c r="M7" s="1">
        <v>54.864355422236187</v>
      </c>
      <c r="N7" s="1">
        <v>24.746112524554601</v>
      </c>
      <c r="O7" s="1">
        <v>1.4897088480598315</v>
      </c>
      <c r="P7" s="1">
        <v>7.5078864353312307</v>
      </c>
    </row>
    <row r="8" spans="2:16" x14ac:dyDescent="0.35">
      <c r="B8" t="s">
        <v>29</v>
      </c>
      <c r="C8" s="1">
        <v>534.19666531110204</v>
      </c>
      <c r="D8" s="1">
        <v>85.64879996645999</v>
      </c>
      <c r="E8" s="1">
        <v>831.92096314930006</v>
      </c>
      <c r="F8" s="1">
        <v>80.613101870134059</v>
      </c>
      <c r="G8" s="1">
        <v>42</v>
      </c>
      <c r="H8" s="1">
        <v>20.363619999999997</v>
      </c>
      <c r="I8" s="1">
        <v>147.2079745156496</v>
      </c>
      <c r="J8" s="1">
        <v>699.79090909090917</v>
      </c>
      <c r="K8" s="1">
        <v>97.284054958940004</v>
      </c>
      <c r="L8" s="1">
        <v>41.955065516787094</v>
      </c>
      <c r="M8" s="1">
        <v>572.87919170627401</v>
      </c>
      <c r="N8" s="1">
        <v>352.41041199999995</v>
      </c>
      <c r="O8" s="1">
        <v>60.652431671007434</v>
      </c>
      <c r="P8" s="1">
        <v>509.04311251314408</v>
      </c>
    </row>
    <row r="12" spans="2:16" x14ac:dyDescent="0.35">
      <c r="B12" s="25"/>
      <c r="C12" s="25" t="s">
        <v>29</v>
      </c>
      <c r="D12" s="25" t="s">
        <v>0</v>
      </c>
      <c r="E12" s="25" t="s">
        <v>23</v>
      </c>
      <c r="F12" t="s">
        <v>30</v>
      </c>
      <c r="I12" s="28" t="s">
        <v>29</v>
      </c>
      <c r="J12" s="28" t="s">
        <v>30</v>
      </c>
    </row>
    <row r="13" spans="2:16" x14ac:dyDescent="0.35">
      <c r="B13" s="25" t="s">
        <v>14</v>
      </c>
      <c r="C13" s="1">
        <v>20.363619999999997</v>
      </c>
      <c r="D13" s="1">
        <v>18.093364574027035</v>
      </c>
      <c r="E13" s="1">
        <v>0.7571301364041999</v>
      </c>
      <c r="F13" s="1">
        <f t="shared" ref="F13:F26" si="0">SUM(D13:E13)</f>
        <v>18.850494710431235</v>
      </c>
      <c r="H13" s="27" t="s">
        <v>11</v>
      </c>
      <c r="I13" s="30">
        <v>831.92096314930006</v>
      </c>
      <c r="J13" s="30">
        <v>615.65584703957643</v>
      </c>
    </row>
    <row r="14" spans="2:16" x14ac:dyDescent="0.35">
      <c r="B14" s="25" t="s">
        <v>18</v>
      </c>
      <c r="C14" s="1">
        <v>41.955065516787094</v>
      </c>
      <c r="D14" s="1">
        <v>22.230108153369077</v>
      </c>
      <c r="E14" s="1">
        <v>2.0437468711047155</v>
      </c>
      <c r="F14" s="1">
        <f t="shared" si="0"/>
        <v>24.273855024473793</v>
      </c>
      <c r="H14" s="27" t="s">
        <v>16</v>
      </c>
      <c r="I14" s="30">
        <v>699.79090909090917</v>
      </c>
      <c r="J14" s="30">
        <v>636.65454545454543</v>
      </c>
    </row>
    <row r="15" spans="2:16" x14ac:dyDescent="0.35">
      <c r="B15" s="25" t="s">
        <v>13</v>
      </c>
      <c r="C15" s="1">
        <v>42</v>
      </c>
      <c r="D15" s="1">
        <v>28.181223230000001</v>
      </c>
      <c r="E15" s="1">
        <v>0.87201742000000004</v>
      </c>
      <c r="F15" s="1">
        <f t="shared" si="0"/>
        <v>29.053240649999999</v>
      </c>
      <c r="H15" s="27" t="s">
        <v>19</v>
      </c>
      <c r="I15" s="30">
        <v>572.87919170627401</v>
      </c>
      <c r="J15" s="30">
        <v>399.85188487236138</v>
      </c>
    </row>
    <row r="16" spans="2:16" x14ac:dyDescent="0.35">
      <c r="B16" s="25" t="s">
        <v>21</v>
      </c>
      <c r="C16" s="1">
        <v>60.652431671007434</v>
      </c>
      <c r="D16" s="1">
        <v>27.260658512115288</v>
      </c>
      <c r="E16" s="1">
        <v>1.4897088480598315</v>
      </c>
      <c r="F16" s="1">
        <f t="shared" si="0"/>
        <v>28.750367360175119</v>
      </c>
      <c r="H16" s="27" t="s">
        <v>8</v>
      </c>
      <c r="I16" s="30">
        <v>534.19666531110204</v>
      </c>
      <c r="J16" s="30">
        <v>553.15022366815788</v>
      </c>
    </row>
    <row r="17" spans="2:10" x14ac:dyDescent="0.35">
      <c r="B17" s="25" t="s">
        <v>12</v>
      </c>
      <c r="C17" s="1">
        <v>80.613101870134059</v>
      </c>
      <c r="D17" s="1">
        <v>149.05496550329624</v>
      </c>
      <c r="E17" s="1">
        <v>15.000425749649418</v>
      </c>
      <c r="F17" s="1">
        <f t="shared" si="0"/>
        <v>164.05539125294567</v>
      </c>
      <c r="H17" s="27" t="s">
        <v>22</v>
      </c>
      <c r="I17" s="30">
        <v>509.04311251314408</v>
      </c>
      <c r="J17" s="30">
        <v>115</v>
      </c>
    </row>
    <row r="18" spans="2:10" x14ac:dyDescent="0.35">
      <c r="B18" s="25" t="s">
        <v>9</v>
      </c>
      <c r="C18" s="1">
        <v>85.64879996645999</v>
      </c>
      <c r="D18" s="1">
        <v>72.995904208840003</v>
      </c>
      <c r="E18" s="1">
        <v>2.7492240581800003</v>
      </c>
      <c r="F18" s="1">
        <f t="shared" si="0"/>
        <v>75.745128267020007</v>
      </c>
      <c r="H18" s="27" t="s">
        <v>20</v>
      </c>
      <c r="I18" s="30">
        <v>352.41041199999995</v>
      </c>
      <c r="J18" s="30">
        <v>331.80036701898274</v>
      </c>
    </row>
    <row r="19" spans="2:10" x14ac:dyDescent="0.35">
      <c r="B19" s="25" t="s">
        <v>17</v>
      </c>
      <c r="C19" s="1">
        <v>97.284054958940004</v>
      </c>
      <c r="D19" s="1">
        <v>60.188088019559999</v>
      </c>
      <c r="E19" s="1">
        <v>4.6319868660999992</v>
      </c>
      <c r="F19" s="1">
        <f t="shared" si="0"/>
        <v>64.820074885659992</v>
      </c>
      <c r="H19" s="27" t="s">
        <v>15</v>
      </c>
      <c r="I19" s="30">
        <v>147.2079745156496</v>
      </c>
      <c r="J19" s="30">
        <v>242.71654277272725</v>
      </c>
    </row>
    <row r="20" spans="2:10" x14ac:dyDescent="0.35">
      <c r="B20" s="25" t="s">
        <v>15</v>
      </c>
      <c r="C20" s="1">
        <v>147.2079745156496</v>
      </c>
      <c r="D20" s="1">
        <v>229.80591779393939</v>
      </c>
      <c r="E20" s="1">
        <v>12.910624978787878</v>
      </c>
      <c r="F20" s="1">
        <f t="shared" si="0"/>
        <v>242.71654277272725</v>
      </c>
      <c r="H20" s="27" t="s">
        <v>17</v>
      </c>
      <c r="I20" s="30">
        <v>97.284054958940004</v>
      </c>
      <c r="J20" s="30">
        <v>64.820074885659992</v>
      </c>
    </row>
    <row r="21" spans="2:10" x14ac:dyDescent="0.35">
      <c r="B21" s="25" t="s">
        <v>20</v>
      </c>
      <c r="C21" s="1">
        <v>352.41041199999995</v>
      </c>
      <c r="D21" s="1">
        <v>307.05425449442816</v>
      </c>
      <c r="E21" s="1">
        <v>24.746112524554601</v>
      </c>
      <c r="F21" s="1">
        <f t="shared" si="0"/>
        <v>331.80036701898274</v>
      </c>
      <c r="H21" s="27" t="s">
        <v>9</v>
      </c>
      <c r="I21" s="30">
        <v>85.64879996645999</v>
      </c>
      <c r="J21" s="30">
        <v>75.745128267020007</v>
      </c>
    </row>
    <row r="22" spans="2:10" x14ac:dyDescent="0.35">
      <c r="B22" s="25" t="s">
        <v>22</v>
      </c>
      <c r="C22" s="1">
        <v>509.04311251314408</v>
      </c>
      <c r="D22" s="1">
        <v>107.49211356466877</v>
      </c>
      <c r="E22" s="1">
        <v>7.5078864353312307</v>
      </c>
      <c r="F22" s="1">
        <f t="shared" si="0"/>
        <v>115</v>
      </c>
      <c r="H22" s="27" t="s">
        <v>12</v>
      </c>
      <c r="I22" s="30">
        <v>80.613101870134059</v>
      </c>
      <c r="J22" s="30">
        <v>164.05539125294567</v>
      </c>
    </row>
    <row r="23" spans="2:10" x14ac:dyDescent="0.35">
      <c r="B23" s="25" t="s">
        <v>8</v>
      </c>
      <c r="C23" s="1">
        <v>534.19666531110204</v>
      </c>
      <c r="D23" s="1">
        <v>442.94487513834895</v>
      </c>
      <c r="E23" s="1">
        <v>110.20534852980887</v>
      </c>
      <c r="F23" s="1">
        <f t="shared" si="0"/>
        <v>553.15022366815788</v>
      </c>
      <c r="H23" s="27" t="s">
        <v>21</v>
      </c>
      <c r="I23" s="30">
        <v>60.652431671007434</v>
      </c>
      <c r="J23" s="30">
        <v>28.750367360175119</v>
      </c>
    </row>
    <row r="24" spans="2:10" x14ac:dyDescent="0.35">
      <c r="B24" s="25" t="s">
        <v>19</v>
      </c>
      <c r="C24" s="1">
        <v>572.87919170627401</v>
      </c>
      <c r="D24" s="1">
        <v>344.98752945012518</v>
      </c>
      <c r="E24" s="1">
        <v>54.864355422236187</v>
      </c>
      <c r="F24" s="1">
        <f t="shared" si="0"/>
        <v>399.85188487236138</v>
      </c>
      <c r="H24" s="27" t="s">
        <v>13</v>
      </c>
      <c r="I24" s="30">
        <v>42</v>
      </c>
      <c r="J24" s="30">
        <v>29.053240649999999</v>
      </c>
    </row>
    <row r="25" spans="2:10" x14ac:dyDescent="0.35">
      <c r="B25" s="25" t="s">
        <v>16</v>
      </c>
      <c r="C25" s="1">
        <v>699.79090909090917</v>
      </c>
      <c r="D25" s="1">
        <v>550.78181818181815</v>
      </c>
      <c r="E25" s="1">
        <v>85.872727272727275</v>
      </c>
      <c r="F25" s="1">
        <f t="shared" si="0"/>
        <v>636.65454545454543</v>
      </c>
      <c r="H25" s="27" t="s">
        <v>18</v>
      </c>
      <c r="I25" s="30">
        <v>41.955065516787094</v>
      </c>
      <c r="J25" s="30">
        <v>24.273855024473793</v>
      </c>
    </row>
    <row r="26" spans="2:10" x14ac:dyDescent="0.35">
      <c r="B26" s="25" t="s">
        <v>11</v>
      </c>
      <c r="C26" s="1">
        <v>831.92096314930006</v>
      </c>
      <c r="D26" s="1">
        <v>510.73528963957642</v>
      </c>
      <c r="E26" s="1">
        <v>104.92055740000002</v>
      </c>
      <c r="F26" s="1">
        <f t="shared" si="0"/>
        <v>615.65584703957643</v>
      </c>
      <c r="H26" s="27" t="s">
        <v>14</v>
      </c>
      <c r="I26" s="30">
        <v>20.363619999999997</v>
      </c>
      <c r="J26" s="30">
        <v>18.850494710431235</v>
      </c>
    </row>
  </sheetData>
  <sortState ref="H13:J26">
    <sortCondition descending="1" ref="I13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Hoja4</vt:lpstr>
      <vt:lpstr>Hoja6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Carrillo</dc:creator>
  <cp:lastModifiedBy>Fernanda Carrillo</cp:lastModifiedBy>
  <dcterms:created xsi:type="dcterms:W3CDTF">2018-06-04T20:48:41Z</dcterms:created>
  <dcterms:modified xsi:type="dcterms:W3CDTF">2018-08-06T14:42:10Z</dcterms:modified>
</cp:coreProperties>
</file>